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4" i="4" l="1"/>
  <c r="G74" i="4"/>
  <c r="F74" i="4"/>
  <c r="E74" i="4"/>
  <c r="D74" i="4"/>
  <c r="H72" i="4"/>
  <c r="H70" i="4"/>
  <c r="H68" i="4"/>
  <c r="H66" i="4"/>
  <c r="H64" i="4"/>
  <c r="H62" i="4"/>
  <c r="H60" i="4"/>
  <c r="E72" i="4"/>
  <c r="E70" i="4"/>
  <c r="E68" i="4"/>
  <c r="E66" i="4"/>
  <c r="E64" i="4"/>
  <c r="E62" i="4"/>
  <c r="E60" i="4"/>
  <c r="C74" i="4"/>
  <c r="H52" i="4"/>
  <c r="G52" i="4"/>
  <c r="F52" i="4"/>
  <c r="H50" i="4"/>
  <c r="H49" i="4"/>
  <c r="H48" i="4"/>
  <c r="H47" i="4"/>
  <c r="E52" i="4"/>
  <c r="E50" i="4"/>
  <c r="E49" i="4"/>
  <c r="E48" i="4"/>
  <c r="E47" i="4"/>
  <c r="D52" i="4"/>
  <c r="C5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8" i="4"/>
  <c r="F38" i="4"/>
  <c r="D38" i="4"/>
  <c r="C38" i="4"/>
  <c r="H38" i="4" l="1"/>
  <c r="E38" i="4"/>
  <c r="H40" i="5" l="1"/>
  <c r="H34" i="5"/>
  <c r="H30" i="5"/>
  <c r="H12" i="5"/>
  <c r="E40" i="5"/>
  <c r="E39" i="5"/>
  <c r="H39" i="5" s="1"/>
  <c r="E38" i="5"/>
  <c r="H38" i="5" s="1"/>
  <c r="E37" i="5"/>
  <c r="H37" i="5" s="1"/>
  <c r="E34" i="5"/>
  <c r="E33" i="5"/>
  <c r="H33" i="5" s="1"/>
  <c r="E32" i="5"/>
  <c r="H32" i="5" s="1"/>
  <c r="E31" i="5"/>
  <c r="H31" i="5" s="1"/>
  <c r="E30" i="5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5" i="6"/>
  <c r="H74" i="6"/>
  <c r="H73" i="6"/>
  <c r="H72" i="6"/>
  <c r="H70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2" i="6"/>
  <c r="H51" i="6"/>
  <c r="H50" i="6"/>
  <c r="H49" i="6"/>
  <c r="H48" i="6"/>
  <c r="H47" i="6"/>
  <c r="H45" i="6"/>
  <c r="H42" i="6"/>
  <c r="H41" i="6"/>
  <c r="H40" i="6"/>
  <c r="H39" i="6"/>
  <c r="H38" i="6"/>
  <c r="H37" i="6"/>
  <c r="H36" i="6"/>
  <c r="H35" i="6"/>
  <c r="H26" i="6"/>
  <c r="H25" i="6"/>
  <c r="H17" i="6"/>
  <c r="H16" i="6"/>
  <c r="H15" i="6"/>
  <c r="H12" i="6"/>
  <c r="H11" i="6"/>
  <c r="H9" i="6"/>
  <c r="E76" i="6"/>
  <c r="H76" i="6" s="1"/>
  <c r="E75" i="6"/>
  <c r="E74" i="6"/>
  <c r="E73" i="6"/>
  <c r="E72" i="6"/>
  <c r="E71" i="6"/>
  <c r="H71" i="6" s="1"/>
  <c r="E70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H46" i="6" s="1"/>
  <c r="E45" i="6"/>
  <c r="E44" i="6"/>
  <c r="H44" i="6" s="1"/>
  <c r="E42" i="6"/>
  <c r="E41" i="6"/>
  <c r="E40" i="6"/>
  <c r="E39" i="6"/>
  <c r="E38" i="6"/>
  <c r="E37" i="6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H53" i="6" s="1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H36" i="5" l="1"/>
  <c r="E36" i="5"/>
  <c r="H25" i="5"/>
  <c r="C42" i="5"/>
  <c r="H16" i="5"/>
  <c r="G42" i="5"/>
  <c r="F42" i="5"/>
  <c r="E6" i="5"/>
  <c r="D42" i="5"/>
  <c r="H6" i="5"/>
  <c r="E16" i="8"/>
  <c r="H6" i="8"/>
  <c r="E69" i="6"/>
  <c r="H69" i="6" s="1"/>
  <c r="E65" i="6"/>
  <c r="H65" i="6" s="1"/>
  <c r="E43" i="6"/>
  <c r="H43" i="6" s="1"/>
  <c r="E33" i="6"/>
  <c r="H33" i="6" s="1"/>
  <c r="E23" i="6"/>
  <c r="H23" i="6" s="1"/>
  <c r="D77" i="6"/>
  <c r="E13" i="6"/>
  <c r="H13" i="6" s="1"/>
  <c r="C77" i="6"/>
  <c r="F77" i="6"/>
  <c r="G77" i="6"/>
  <c r="E5" i="6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<sst xmlns="http://schemas.openxmlformats.org/spreadsheetml/2006/main" count="241" uniqueCount="168">
  <si>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</si>
  <si>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</si>
  <si>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</si>
  <si>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</si>
  <si>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</si>
  <si>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</si>
  <si>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</si>
  <si>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</si>
  <si>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</si>
  <si>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</si>
  <si>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</si>
  <si>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</si>
  <si>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</si>
  <si>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</si>
  <si>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</si>
  <si>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</si>
  <si>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</si>
  <si>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</si>
  <si>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</si>
  <si>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</si>
  <si>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</si>
  <si>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</si>
  <si>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</si>
  <si>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</si>
  <si>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</si>
  <si>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</si>
  <si>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</si>
  <si>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</si>
  <si>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</si>
  <si>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</si>
  <si>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</si>
  <si>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</si>
  <si>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</si>
  <si>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</si>
  <si>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</si>
  <si>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</si>
  <si>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</si>
  <si>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</si>
  <si>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</si>
  <si>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</si>
  <si>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</si>
  <si>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</si>
  <si>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</si>
  <si>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</si>
  <si>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</si>
  <si>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</si>
  <si>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</si>
  <si>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</si>
  <si>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</si>
  <si>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</si>
  <si>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</si>
  <si>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</si>
  <si>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</si>
  <si>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</si>
  <si>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</si>
  <si>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</si>
  <si>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</si>
  <si>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</si>
  <si>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</si>
  <si>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</si>
  <si>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</si>
  <si>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</si>
  <si>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</si>
  <si>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</si>
  <si>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</si>
  <si>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</si>
  <si>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</si>
  <si>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</si>
  <si>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</si>
  <si>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</si>
  <si>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</si>
  <si>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</si>
  <si>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</si>
  <si>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</si>
  <si>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</si>
  <si>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</si>
  <si>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</si>
  <si>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</si>
  <si>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</si>
  <si>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</si>
  <si>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</si>
  <si>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</si>
  <si>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</si>
  <si>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</si>
  <si>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</si>
  <si>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</si>
  <si>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</si>
  <si>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</si>
  <si>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</si>
  <si>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</si>
  <si>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</si>
  <si>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</si>
  <si>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</si>
  <si>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</si>
  <si>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</si>
  <si>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</si>
  <si>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</si>
  <si>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</si>
  <si>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</si>
  <si>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</si>
  <si>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</si>
  <si>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</si>
  <si>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</si>
  <si>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</si>
  <si>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</si>
  <si>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</si>
  <si>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</si>
  <si>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</si>
  <si>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</si>
  <si>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</si>
  <si>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</si>
  <si>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</si>
  <si>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</si>
  <si>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</si>
  <si>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</si>
  <si>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</si>
  <si>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</si>
  <si>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</si>
  <si>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</si>
  <si>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</si>
  <si>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</si>
  <si>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</si>
  <si>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</si>
  <si>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</si>
  <si>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</si>
  <si>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</si>
  <si>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</si>
  <si>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</si>
  <si>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MANUEL DOBLADO, GTO.
ESTADO ANALÍTICO DEL EJERCICIO DEL PRESUPUESTO DE EGRESOS
Clasificación por Objeto del Gasto (Capítulo y Concepto)
Del 1 de Enero al AL 31 DE MARZO DEL 2019</t>
  </si>
  <si>
    <t>MUNICIPIO MANUEL DOBLADO, GTO.
ESTADO ANALÍTICO DEL EJERCICIO DEL PRESUPUESTO DE EGRESOS
Clasificación Económica (por Tipo de Gasto)
Del 1 de Enero al AL 31 DE MARZO DEL 2019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</si>
  <si>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</si>
  <si>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</si>
  <si>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</si>
  <si>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</si>
  <si>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</si>
  <si>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</si>
  <si>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</si>
  <si>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</si>
  <si>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</si>
  <si>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JUZGADO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</si>
  <si>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</si>
  <si>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</si>
  <si>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</si>
  <si>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</si>
  <si>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</si>
  <si>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</si>
  <si>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</si>
  <si>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</si>
  <si>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</si>
  <si>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</si>
  <si>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</si>
  <si>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</si>
  <si>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</si>
  <si>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</si>
  <si>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</si>
  <si>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</si>
  <si>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</si>
  <si>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</si>
  <si>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</si>
  <si>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MUNICIPIO MANUEL DOBLADO, GTO.
ESTADO ANALÍTICO DEL EJERCICIO DEL PRESUPUESTO DE EGRESOS
Clasificación Administrativa
Del 1 de Enero al AL 31 DE MARZO DEL 2019</t>
  </si>
  <si>
    <t>Gobierno (Federal/Estatal/Municipal) de MUNICIPIO MANUEL DOBLADO, GTO.
Estado Analítico del Ejercicio del Presupuesto de Egresos
Clasificación Administrativa
Del 1 de Enero al AL 31 DE MARZO DEL 2019</t>
  </si>
  <si>
    <t>Sector Paraestatal del Gobierno (Federal/Estatal/Municipal) de MUNICIPIO MANUEL DOBLADO, GTO.
Estado Analítico del Ejercicio del Presupuesto de Egresos
Clasificación Administrativa
Del 1 de Enero al AL 31 DE MARZO DEL 2019</t>
  </si>
  <si>
    <t>MUNICIPIO MANUEL DOBLADO, GTO.
ESTADO ANALÍTICO DEL EJERCICIO DEL PRESUPUESTO DE EGRESOS
Clasificación Funcional (Finalidad y Función)
Del 1 de Enero al AL 31 DE MARZO DEL 2019</t>
  </si>
  <si>
    <t>Bajo protesta de decir verdad declaramos que los Estados Financieros y sus notas, son razonablemente correctos y son responsabilidad del emisor.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</si>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</sst>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7" applyFont="1" applyFill="1" applyBorder="1" applyAlignment="1" applyProtection="1">
      <alignment vertical="top"/>
      <protection locked="0"/>
    </xf>
    <xf numFmtId="0" fontId="10" fillId="0" borderId="0" xfId="0" applyFont="1" applyAlignment="1">
      <alignment horizontal="right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tabSelected="1" view="pageBreakPreview" topLeftCell="A52" zoomScale="60" zoomScaleNormal="100" workbookViewId="0">
      <selection activeCell="A78" sqref="A78:H9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62264567.579999998</v>
      </c>
      <c r="D5" s="14">
        <f>SUM(D6:D12)</f>
        <v>4748421.0000000009</v>
      </c>
      <c r="E5" s="14">
        <f>C5+D5</f>
        <v>67012988.579999998</v>
      </c>
      <c r="F5" s="14">
        <f>SUM(F6:F12)</f>
        <v>13756094.710000001</v>
      </c>
      <c r="G5" s="14">
        <f>SUM(G6:G12)</f>
        <v>13756094.710000001</v>
      </c>
      <c r="H5" s="14">
        <f>E5-F5</f>
        <v>53256893.869999997</v>
      </c>
    </row>
    <row r="6" spans="1:8" x14ac:dyDescent="0.2">
      <c r="A6" s="49">
        <v>1100</v>
      </c>
      <c r="B6" s="11" t="s">
        <v>70</v>
      </c>
      <c r="C6" s="15">
        <v>36116948.109999999</v>
      </c>
      <c r="D6" s="15">
        <v>79751</v>
      </c>
      <c r="E6" s="15">
        <f t="shared" ref="E6:E69" si="0">C6+D6</f>
        <v>36196699.109999999</v>
      </c>
      <c r="F6" s="15">
        <v>8276798.7699999996</v>
      </c>
      <c r="G6" s="15">
        <v>8276798.7699999996</v>
      </c>
      <c r="H6" s="15">
        <f t="shared" ref="H6:H69" si="1">E6-F6</f>
        <v>27919900.34</v>
      </c>
    </row>
    <row r="7" spans="1:8" x14ac:dyDescent="0.2">
      <c r="A7" s="49">
        <v>1200</v>
      </c>
      <c r="B7" s="11" t="s">
        <v>71</v>
      </c>
      <c r="C7" s="15">
        <v>2530000</v>
      </c>
      <c r="D7" s="15">
        <v>54000</v>
      </c>
      <c r="E7" s="15">
        <f t="shared" si="0"/>
        <v>2584000</v>
      </c>
      <c r="F7" s="15">
        <v>763814.08</v>
      </c>
      <c r="G7" s="15">
        <v>763814.08</v>
      </c>
      <c r="H7" s="15">
        <f t="shared" si="1"/>
        <v>1820185.92</v>
      </c>
    </row>
    <row r="8" spans="1:8" x14ac:dyDescent="0.2">
      <c r="A8" s="49">
        <v>1300</v>
      </c>
      <c r="B8" s="11" t="s">
        <v>72</v>
      </c>
      <c r="C8" s="15">
        <v>5215788.28</v>
      </c>
      <c r="D8" s="15">
        <v>11295</v>
      </c>
      <c r="E8" s="15">
        <f t="shared" si="0"/>
        <v>5227083.28</v>
      </c>
      <c r="F8" s="15">
        <v>25448.73</v>
      </c>
      <c r="G8" s="15">
        <v>25448.73</v>
      </c>
      <c r="H8" s="15">
        <f t="shared" si="1"/>
        <v>5201634.55</v>
      </c>
    </row>
    <row r="9" spans="1:8" x14ac:dyDescent="0.2">
      <c r="A9" s="49">
        <v>1400</v>
      </c>
      <c r="B9" s="11" t="s">
        <v>35</v>
      </c>
      <c r="C9" s="15">
        <v>9587048.3300000001</v>
      </c>
      <c r="D9" s="15">
        <v>31025</v>
      </c>
      <c r="E9" s="15">
        <f t="shared" si="0"/>
        <v>9618073.3300000001</v>
      </c>
      <c r="F9" s="15">
        <v>990432.04</v>
      </c>
      <c r="G9" s="15">
        <v>990432.04</v>
      </c>
      <c r="H9" s="15">
        <f t="shared" si="1"/>
        <v>8627641.2899999991</v>
      </c>
    </row>
    <row r="10" spans="1:8" x14ac:dyDescent="0.2">
      <c r="A10" s="49">
        <v>1500</v>
      </c>
      <c r="B10" s="11" t="s">
        <v>73</v>
      </c>
      <c r="C10" s="15">
        <v>2036099.14</v>
      </c>
      <c r="D10" s="15">
        <v>11343082.720000001</v>
      </c>
      <c r="E10" s="15">
        <f t="shared" si="0"/>
        <v>13379181.860000001</v>
      </c>
      <c r="F10" s="15">
        <v>3699601.09</v>
      </c>
      <c r="G10" s="15">
        <v>3699601.09</v>
      </c>
      <c r="H10" s="15">
        <f t="shared" si="1"/>
        <v>9679580.7700000014</v>
      </c>
    </row>
    <row r="11" spans="1:8" x14ac:dyDescent="0.2">
      <c r="A11" s="49">
        <v>1600</v>
      </c>
      <c r="B11" s="11" t="s">
        <v>36</v>
      </c>
      <c r="C11" s="15">
        <v>6778683.7199999997</v>
      </c>
      <c r="D11" s="15">
        <v>-6770732.7199999997</v>
      </c>
      <c r="E11" s="15">
        <f t="shared" si="0"/>
        <v>7951</v>
      </c>
      <c r="F11" s="15">
        <v>0</v>
      </c>
      <c r="G11" s="15">
        <v>0</v>
      </c>
      <c r="H11" s="15">
        <f t="shared" si="1"/>
        <v>7951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5664208.1500000004</v>
      </c>
      <c r="D13" s="15">
        <f>SUM(D14:D22)</f>
        <v>663600</v>
      </c>
      <c r="E13" s="15">
        <f t="shared" si="0"/>
        <v>6327808.1500000004</v>
      </c>
      <c r="F13" s="15">
        <f>SUM(F14:F22)</f>
        <v>868503.84000000008</v>
      </c>
      <c r="G13" s="15">
        <f>SUM(G14:G22)</f>
        <v>872405.84000000008</v>
      </c>
      <c r="H13" s="15">
        <f t="shared" si="1"/>
        <v>5459304.3100000005</v>
      </c>
    </row>
    <row r="14" spans="1:8" x14ac:dyDescent="0.2">
      <c r="A14" s="49">
        <v>2100</v>
      </c>
      <c r="B14" s="11" t="s">
        <v>75</v>
      </c>
      <c r="C14" s="15">
        <v>695379.15</v>
      </c>
      <c r="D14" s="15">
        <v>120000</v>
      </c>
      <c r="E14" s="15">
        <f t="shared" si="0"/>
        <v>815379.15</v>
      </c>
      <c r="F14" s="15">
        <v>277898.2</v>
      </c>
      <c r="G14" s="15">
        <v>281147.07</v>
      </c>
      <c r="H14" s="15">
        <f t="shared" si="1"/>
        <v>537480.94999999995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1004197</v>
      </c>
      <c r="D17" s="15">
        <v>155800</v>
      </c>
      <c r="E17" s="15">
        <f t="shared" si="0"/>
        <v>1159997</v>
      </c>
      <c r="F17" s="15">
        <v>152331.37</v>
      </c>
      <c r="G17" s="15">
        <v>152984.5</v>
      </c>
      <c r="H17" s="15">
        <f t="shared" si="1"/>
        <v>1007665.63</v>
      </c>
    </row>
    <row r="18" spans="1:8" x14ac:dyDescent="0.2">
      <c r="A18" s="49">
        <v>2500</v>
      </c>
      <c r="B18" s="11" t="s">
        <v>79</v>
      </c>
      <c r="C18" s="15">
        <v>28830</v>
      </c>
      <c r="D18" s="15">
        <v>0</v>
      </c>
      <c r="E18" s="15">
        <f t="shared" si="0"/>
        <v>28830</v>
      </c>
      <c r="F18" s="15">
        <v>300</v>
      </c>
      <c r="G18" s="15">
        <v>300</v>
      </c>
      <c r="H18" s="15">
        <f t="shared" si="1"/>
        <v>28530</v>
      </c>
    </row>
    <row r="19" spans="1:8" x14ac:dyDescent="0.2">
      <c r="A19" s="49">
        <v>2600</v>
      </c>
      <c r="B19" s="11" t="s">
        <v>80</v>
      </c>
      <c r="C19" s="15">
        <v>3447902</v>
      </c>
      <c r="D19" s="15">
        <v>384000</v>
      </c>
      <c r="E19" s="15">
        <f t="shared" si="0"/>
        <v>3831902</v>
      </c>
      <c r="F19" s="15">
        <v>409783.34</v>
      </c>
      <c r="G19" s="15">
        <v>409783.34</v>
      </c>
      <c r="H19" s="15">
        <f t="shared" si="1"/>
        <v>3422118.66</v>
      </c>
    </row>
    <row r="20" spans="1:8" x14ac:dyDescent="0.2">
      <c r="A20" s="49">
        <v>2700</v>
      </c>
      <c r="B20" s="11" t="s">
        <v>81</v>
      </c>
      <c r="C20" s="15">
        <v>384800</v>
      </c>
      <c r="D20" s="15">
        <v>0</v>
      </c>
      <c r="E20" s="15">
        <f t="shared" si="0"/>
        <v>384800</v>
      </c>
      <c r="F20" s="15">
        <v>758.01</v>
      </c>
      <c r="G20" s="15">
        <v>758.01</v>
      </c>
      <c r="H20" s="15">
        <f t="shared" si="1"/>
        <v>384041.99</v>
      </c>
    </row>
    <row r="21" spans="1:8" x14ac:dyDescent="0.2">
      <c r="A21" s="49">
        <v>2800</v>
      </c>
      <c r="B21" s="11" t="s">
        <v>82</v>
      </c>
      <c r="C21" s="15">
        <v>800</v>
      </c>
      <c r="D21" s="15">
        <v>0</v>
      </c>
      <c r="E21" s="15">
        <f t="shared" si="0"/>
        <v>800</v>
      </c>
      <c r="F21" s="15">
        <v>0</v>
      </c>
      <c r="G21" s="15">
        <v>0</v>
      </c>
      <c r="H21" s="15">
        <f t="shared" si="1"/>
        <v>800</v>
      </c>
    </row>
    <row r="22" spans="1:8" x14ac:dyDescent="0.2">
      <c r="A22" s="49">
        <v>2900</v>
      </c>
      <c r="B22" s="11" t="s">
        <v>83</v>
      </c>
      <c r="C22" s="15">
        <v>102300</v>
      </c>
      <c r="D22" s="15">
        <v>3800</v>
      </c>
      <c r="E22" s="15">
        <f t="shared" si="0"/>
        <v>106100</v>
      </c>
      <c r="F22" s="15">
        <v>27432.92</v>
      </c>
      <c r="G22" s="15">
        <v>27432.92</v>
      </c>
      <c r="H22" s="15">
        <f t="shared" si="1"/>
        <v>78667.08</v>
      </c>
    </row>
    <row r="23" spans="1:8" x14ac:dyDescent="0.2">
      <c r="A23" s="48" t="s">
        <v>63</v>
      </c>
      <c r="B23" s="7"/>
      <c r="C23" s="15">
        <f>SUM(C24:C32)</f>
        <v>26323312.789999999</v>
      </c>
      <c r="D23" s="15">
        <f>SUM(D24:D32)</f>
        <v>4683390.38</v>
      </c>
      <c r="E23" s="15">
        <f t="shared" si="0"/>
        <v>31006703.169999998</v>
      </c>
      <c r="F23" s="15">
        <f>SUM(F24:F32)</f>
        <v>7176059.2299999995</v>
      </c>
      <c r="G23" s="15">
        <f>SUM(G24:G32)</f>
        <v>7176009.2299999995</v>
      </c>
      <c r="H23" s="15">
        <f t="shared" si="1"/>
        <v>23830643.939999998</v>
      </c>
    </row>
    <row r="24" spans="1:8" x14ac:dyDescent="0.2">
      <c r="A24" s="49">
        <v>3100</v>
      </c>
      <c r="B24" s="11" t="s">
        <v>84</v>
      </c>
      <c r="C24" s="15">
        <v>13488219</v>
      </c>
      <c r="D24" s="15">
        <v>-642604</v>
      </c>
      <c r="E24" s="15">
        <f t="shared" si="0"/>
        <v>12845615</v>
      </c>
      <c r="F24" s="15">
        <v>3114163.23</v>
      </c>
      <c r="G24" s="15">
        <v>3114163.23</v>
      </c>
      <c r="H24" s="15">
        <f t="shared" si="1"/>
        <v>9731451.7699999996</v>
      </c>
    </row>
    <row r="25" spans="1:8" x14ac:dyDescent="0.2">
      <c r="A25" s="49">
        <v>3200</v>
      </c>
      <c r="B25" s="11" t="s">
        <v>85</v>
      </c>
      <c r="C25" s="15">
        <v>601440</v>
      </c>
      <c r="D25" s="15">
        <v>0</v>
      </c>
      <c r="E25" s="15">
        <f t="shared" si="0"/>
        <v>601440</v>
      </c>
      <c r="F25" s="15">
        <v>126003.43</v>
      </c>
      <c r="G25" s="15">
        <v>126003.43</v>
      </c>
      <c r="H25" s="15">
        <f t="shared" si="1"/>
        <v>475436.57</v>
      </c>
    </row>
    <row r="26" spans="1:8" x14ac:dyDescent="0.2">
      <c r="A26" s="49">
        <v>3300</v>
      </c>
      <c r="B26" s="11" t="s">
        <v>86</v>
      </c>
      <c r="C26" s="15">
        <v>5610466.3399999999</v>
      </c>
      <c r="D26" s="15">
        <v>4099049.5</v>
      </c>
      <c r="E26" s="15">
        <f t="shared" si="0"/>
        <v>9709515.8399999999</v>
      </c>
      <c r="F26" s="15">
        <v>2665260.7400000002</v>
      </c>
      <c r="G26" s="15">
        <v>2665260.7400000002</v>
      </c>
      <c r="H26" s="15">
        <f t="shared" si="1"/>
        <v>7044255.0999999996</v>
      </c>
    </row>
    <row r="27" spans="1:8" x14ac:dyDescent="0.2">
      <c r="A27" s="49">
        <v>3400</v>
      </c>
      <c r="B27" s="11" t="s">
        <v>87</v>
      </c>
      <c r="C27" s="15">
        <v>485900</v>
      </c>
      <c r="D27" s="15">
        <v>10000</v>
      </c>
      <c r="E27" s="15">
        <f t="shared" si="0"/>
        <v>495900</v>
      </c>
      <c r="F27" s="15">
        <v>24682.3</v>
      </c>
      <c r="G27" s="15">
        <v>24682.3</v>
      </c>
      <c r="H27" s="15">
        <f t="shared" si="1"/>
        <v>471217.7</v>
      </c>
    </row>
    <row r="28" spans="1:8" x14ac:dyDescent="0.2">
      <c r="A28" s="49">
        <v>3500</v>
      </c>
      <c r="B28" s="11" t="s">
        <v>88</v>
      </c>
      <c r="C28" s="15">
        <v>2389926</v>
      </c>
      <c r="D28" s="15">
        <v>128350</v>
      </c>
      <c r="E28" s="15">
        <f t="shared" si="0"/>
        <v>2518276</v>
      </c>
      <c r="F28" s="15">
        <v>324129</v>
      </c>
      <c r="G28" s="15">
        <v>324079</v>
      </c>
      <c r="H28" s="15">
        <f t="shared" si="1"/>
        <v>2194147</v>
      </c>
    </row>
    <row r="29" spans="1:8" x14ac:dyDescent="0.2">
      <c r="A29" s="49">
        <v>3600</v>
      </c>
      <c r="B29" s="11" t="s">
        <v>89</v>
      </c>
      <c r="C29" s="15">
        <v>1009500</v>
      </c>
      <c r="D29" s="15">
        <v>-23600</v>
      </c>
      <c r="E29" s="15">
        <f t="shared" si="0"/>
        <v>985900</v>
      </c>
      <c r="F29" s="15">
        <v>377899.75</v>
      </c>
      <c r="G29" s="15">
        <v>377899.75</v>
      </c>
      <c r="H29" s="15">
        <f t="shared" si="1"/>
        <v>608000.25</v>
      </c>
    </row>
    <row r="30" spans="1:8" x14ac:dyDescent="0.2">
      <c r="A30" s="49">
        <v>3700</v>
      </c>
      <c r="B30" s="11" t="s">
        <v>90</v>
      </c>
      <c r="C30" s="15">
        <v>258387</v>
      </c>
      <c r="D30" s="15">
        <v>0</v>
      </c>
      <c r="E30" s="15">
        <f t="shared" si="0"/>
        <v>258387</v>
      </c>
      <c r="F30" s="15">
        <v>19868.22</v>
      </c>
      <c r="G30" s="15">
        <v>19868.22</v>
      </c>
      <c r="H30" s="15">
        <f t="shared" si="1"/>
        <v>238518.78</v>
      </c>
    </row>
    <row r="31" spans="1:8" x14ac:dyDescent="0.2">
      <c r="A31" s="49">
        <v>3800</v>
      </c>
      <c r="B31" s="11" t="s">
        <v>91</v>
      </c>
      <c r="C31" s="15">
        <v>1408520</v>
      </c>
      <c r="D31" s="15">
        <v>1101750.8799999999</v>
      </c>
      <c r="E31" s="15">
        <f t="shared" si="0"/>
        <v>2510270.88</v>
      </c>
      <c r="F31" s="15">
        <v>356008.56</v>
      </c>
      <c r="G31" s="15">
        <v>356008.56</v>
      </c>
      <c r="H31" s="15">
        <f t="shared" si="1"/>
        <v>2154262.3199999998</v>
      </c>
    </row>
    <row r="32" spans="1:8" x14ac:dyDescent="0.2">
      <c r="A32" s="49">
        <v>3900</v>
      </c>
      <c r="B32" s="11" t="s">
        <v>19</v>
      </c>
      <c r="C32" s="15">
        <v>1070954.45</v>
      </c>
      <c r="D32" s="15">
        <v>10444</v>
      </c>
      <c r="E32" s="15">
        <f t="shared" si="0"/>
        <v>1081398.45</v>
      </c>
      <c r="F32" s="15">
        <v>168044</v>
      </c>
      <c r="G32" s="15">
        <v>168044</v>
      </c>
      <c r="H32" s="15">
        <f t="shared" si="1"/>
        <v>913354.45</v>
      </c>
    </row>
    <row r="33" spans="1:8" x14ac:dyDescent="0.2">
      <c r="A33" s="48" t="s">
        <v>64</v>
      </c>
      <c r="B33" s="7"/>
      <c r="C33" s="15">
        <f>SUM(C34:C42)</f>
        <v>11152871.66</v>
      </c>
      <c r="D33" s="15">
        <f>SUM(D34:D42)</f>
        <v>13026562.949999999</v>
      </c>
      <c r="E33" s="15">
        <f t="shared" si="0"/>
        <v>24179434.609999999</v>
      </c>
      <c r="F33" s="15">
        <f>SUM(F34:F42)</f>
        <v>5266428.1499999994</v>
      </c>
      <c r="G33" s="15">
        <f>SUM(G34:G42)</f>
        <v>5266428.1499999994</v>
      </c>
      <c r="H33" s="15">
        <f t="shared" si="1"/>
        <v>18913006.460000001</v>
      </c>
    </row>
    <row r="34" spans="1:8" x14ac:dyDescent="0.2">
      <c r="A34" s="49">
        <v>4100</v>
      </c>
      <c r="B34" s="11" t="s">
        <v>92</v>
      </c>
      <c r="C34" s="15">
        <v>6022968.6600000001</v>
      </c>
      <c r="D34" s="15">
        <v>577031.18999999994</v>
      </c>
      <c r="E34" s="15">
        <f t="shared" si="0"/>
        <v>6599999.8499999996</v>
      </c>
      <c r="F34" s="15">
        <v>1914631.15</v>
      </c>
      <c r="G34" s="15">
        <v>1914631.15</v>
      </c>
      <c r="H34" s="15">
        <f t="shared" si="1"/>
        <v>4685368.6999999993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4898877</v>
      </c>
      <c r="D37" s="15">
        <v>12449531.76</v>
      </c>
      <c r="E37" s="15">
        <f t="shared" si="0"/>
        <v>17348408.759999998</v>
      </c>
      <c r="F37" s="15">
        <v>3317716.04</v>
      </c>
      <c r="G37" s="15">
        <v>3317716.04</v>
      </c>
      <c r="H37" s="15">
        <f t="shared" si="1"/>
        <v>14030692.719999999</v>
      </c>
    </row>
    <row r="38" spans="1:8" x14ac:dyDescent="0.2">
      <c r="A38" s="49">
        <v>4500</v>
      </c>
      <c r="B38" s="11" t="s">
        <v>41</v>
      </c>
      <c r="C38" s="15">
        <v>231026</v>
      </c>
      <c r="D38" s="15">
        <v>0</v>
      </c>
      <c r="E38" s="15">
        <f t="shared" si="0"/>
        <v>231026</v>
      </c>
      <c r="F38" s="15">
        <v>34080.959999999999</v>
      </c>
      <c r="G38" s="15">
        <v>34080.959999999999</v>
      </c>
      <c r="H38" s="15">
        <f t="shared" si="1"/>
        <v>196945.04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1618156.44</v>
      </c>
      <c r="D43" s="15">
        <f>SUM(D44:D52)</f>
        <v>-565365.06000000006</v>
      </c>
      <c r="E43" s="15">
        <f t="shared" si="0"/>
        <v>1052791.3799999999</v>
      </c>
      <c r="F43" s="15">
        <f>SUM(F44:F52)</f>
        <v>7067291.1100000003</v>
      </c>
      <c r="G43" s="15">
        <f>SUM(G44:G52)</f>
        <v>7067291.1100000003</v>
      </c>
      <c r="H43" s="15">
        <f t="shared" si="1"/>
        <v>-6014499.7300000004</v>
      </c>
    </row>
    <row r="44" spans="1:8" x14ac:dyDescent="0.2">
      <c r="A44" s="49">
        <v>5100</v>
      </c>
      <c r="B44" s="11" t="s">
        <v>99</v>
      </c>
      <c r="C44" s="15">
        <v>48000</v>
      </c>
      <c r="D44" s="15">
        <v>202825.98</v>
      </c>
      <c r="E44" s="15">
        <f t="shared" si="0"/>
        <v>250825.98</v>
      </c>
      <c r="F44" s="15">
        <v>209991.11</v>
      </c>
      <c r="G44" s="15">
        <v>209991.11</v>
      </c>
      <c r="H44" s="15">
        <f t="shared" si="1"/>
        <v>40834.870000000024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10000</v>
      </c>
      <c r="E46" s="15">
        <f t="shared" si="0"/>
        <v>10000</v>
      </c>
      <c r="F46" s="15">
        <v>0</v>
      </c>
      <c r="G46" s="15">
        <v>0</v>
      </c>
      <c r="H46" s="15">
        <f t="shared" si="1"/>
        <v>10000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1120156.44</v>
      </c>
      <c r="D49" s="15">
        <v>-778191.04</v>
      </c>
      <c r="E49" s="15">
        <f t="shared" si="0"/>
        <v>341965.39999999991</v>
      </c>
      <c r="F49" s="15">
        <v>6857300</v>
      </c>
      <c r="G49" s="15">
        <v>6857300</v>
      </c>
      <c r="H49" s="15">
        <f t="shared" si="1"/>
        <v>-6515334.5999999996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450000</v>
      </c>
      <c r="D51" s="15">
        <v>0</v>
      </c>
      <c r="E51" s="15">
        <f t="shared" si="0"/>
        <v>450000</v>
      </c>
      <c r="F51" s="15">
        <v>0</v>
      </c>
      <c r="G51" s="15">
        <v>0</v>
      </c>
      <c r="H51" s="15">
        <f t="shared" si="1"/>
        <v>450000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33596371.149999999</v>
      </c>
      <c r="E53" s="15">
        <f t="shared" si="0"/>
        <v>33596371.149999999</v>
      </c>
      <c r="F53" s="15">
        <f>SUM(F54:F56)</f>
        <v>12526347.699999999</v>
      </c>
      <c r="G53" s="15">
        <f>SUM(G54:G56)</f>
        <v>12526347.699999999</v>
      </c>
      <c r="H53" s="15">
        <f t="shared" si="1"/>
        <v>21070023.449999999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33596371.149999999</v>
      </c>
      <c r="E54" s="15">
        <f t="shared" si="0"/>
        <v>33596371.149999999</v>
      </c>
      <c r="F54" s="15">
        <v>12526347.699999999</v>
      </c>
      <c r="G54" s="15">
        <v>12526347.699999999</v>
      </c>
      <c r="H54" s="15">
        <f t="shared" si="1"/>
        <v>21070023.449999999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37782430.899999999</v>
      </c>
      <c r="D65" s="15">
        <f>SUM(D66:D68)</f>
        <v>-32512349.600000001</v>
      </c>
      <c r="E65" s="15">
        <f t="shared" si="0"/>
        <v>5270081.299999997</v>
      </c>
      <c r="F65" s="15">
        <f>SUM(F66:F68)</f>
        <v>0</v>
      </c>
      <c r="G65" s="15">
        <f>SUM(G66:G68)</f>
        <v>0</v>
      </c>
      <c r="H65" s="15">
        <f t="shared" si="1"/>
        <v>5270081.299999997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37782430.899999999</v>
      </c>
      <c r="D68" s="15">
        <v>-32512349.600000001</v>
      </c>
      <c r="E68" s="15">
        <f t="shared" si="0"/>
        <v>5270081.299999997</v>
      </c>
      <c r="F68" s="15">
        <v>0</v>
      </c>
      <c r="G68" s="15">
        <v>0</v>
      </c>
      <c r="H68" s="15">
        <f t="shared" si="1"/>
        <v>5270081.299999997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210000</v>
      </c>
      <c r="E69" s="15">
        <f t="shared" si="0"/>
        <v>210000</v>
      </c>
      <c r="F69" s="15">
        <f>SUM(F70:F76)</f>
        <v>0</v>
      </c>
      <c r="G69" s="15">
        <f>SUM(G70:G76)</f>
        <v>0</v>
      </c>
      <c r="H69" s="15">
        <f t="shared" si="1"/>
        <v>210000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150000</v>
      </c>
      <c r="E71" s="15">
        <f t="shared" si="2"/>
        <v>150000</v>
      </c>
      <c r="F71" s="15">
        <v>0</v>
      </c>
      <c r="G71" s="15">
        <v>0</v>
      </c>
      <c r="H71" s="15">
        <f t="shared" si="3"/>
        <v>150000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60000</v>
      </c>
      <c r="E76" s="16">
        <f t="shared" si="2"/>
        <v>60000</v>
      </c>
      <c r="F76" s="16">
        <v>0</v>
      </c>
      <c r="G76" s="16">
        <v>0</v>
      </c>
      <c r="H76" s="16">
        <f t="shared" si="3"/>
        <v>60000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144805547.52000001</v>
      </c>
      <c r="D77" s="17">
        <f t="shared" si="4"/>
        <v>23850630.82</v>
      </c>
      <c r="E77" s="17">
        <f t="shared" si="4"/>
        <v>168656178.33999997</v>
      </c>
      <c r="F77" s="17">
        <f t="shared" si="4"/>
        <v>46660724.739999995</v>
      </c>
      <c r="G77" s="17">
        <f t="shared" si="4"/>
        <v>46664576.739999995</v>
      </c>
      <c r="H77" s="17">
        <f t="shared" si="4"/>
        <v>121995453.60000001</v>
      </c>
    </row>
    <row r="78" spans="1:8" ht="12" x14ac:dyDescent="0.2">
      <c r="A78" s="63" t="s">
        <v>163</v>
      </c>
      <c r="B78" s="37"/>
      <c r="C78" s="37"/>
      <c r="D78" s="37"/>
      <c r="E78" s="37"/>
      <c r="F78" s="37"/>
      <c r="G78" s="37"/>
      <c r="H78" s="37"/>
    </row>
    <row r="79" spans="1:8" x14ac:dyDescent="0.2">
      <c r="A79" s="37"/>
      <c r="B79" s="37"/>
      <c r="C79" s="37"/>
      <c r="D79" s="37"/>
      <c r="E79" s="37"/>
      <c r="F79" s="37"/>
      <c r="G79" s="37"/>
      <c r="H79" s="37"/>
    </row>
    <row r="80" spans="1:8" x14ac:dyDescent="0.2">
      <c r="A80" s="37"/>
      <c r="B80" s="37"/>
      <c r="C80" s="37"/>
      <c r="D80" s="37"/>
      <c r="E80" s="37"/>
      <c r="F80" s="37"/>
      <c r="G80" s="37"/>
      <c r="H80" s="37"/>
    </row>
    <row r="81" spans="1:8" x14ac:dyDescent="0.2">
      <c r="A81" s="3"/>
      <c r="B81" s="3"/>
      <c r="C81" s="3"/>
      <c r="D81" s="3"/>
      <c r="E81" s="3"/>
      <c r="F81" s="3"/>
      <c r="G81" s="3"/>
      <c r="H81" s="3"/>
    </row>
    <row r="82" spans="1:8" x14ac:dyDescent="0.2">
      <c r="A82" s="3"/>
      <c r="B82" s="3"/>
      <c r="C82" s="3"/>
      <c r="D82" s="3"/>
      <c r="E82" s="3"/>
      <c r="F82" s="3"/>
      <c r="G82" s="3"/>
      <c r="H82" s="3"/>
    </row>
    <row r="83" spans="1:8" x14ac:dyDescent="0.2">
      <c r="A83" s="3"/>
      <c r="B83" s="3"/>
      <c r="C83" s="3"/>
      <c r="D83" s="3"/>
      <c r="E83" s="3"/>
      <c r="F83" s="3"/>
      <c r="G83" s="3"/>
      <c r="H83" s="3"/>
    </row>
    <row r="84" spans="1:8" x14ac:dyDescent="0.2">
      <c r="A84" s="3"/>
      <c r="B84" s="3"/>
      <c r="C84" s="3"/>
      <c r="D84" s="3"/>
      <c r="E84" s="3"/>
      <c r="F84" s="3"/>
      <c r="G84" s="3"/>
      <c r="H84" s="3"/>
    </row>
    <row r="85" spans="1:8" x14ac:dyDescent="0.2">
      <c r="A85" s="3"/>
      <c r="B85" s="3"/>
      <c r="C85" s="3"/>
      <c r="D85" s="3"/>
      <c r="E85" s="3"/>
      <c r="F85" s="3"/>
      <c r="G85" s="3"/>
      <c r="H85" s="3"/>
    </row>
    <row r="86" spans="1:8" x14ac:dyDescent="0.2">
      <c r="A86" s="3"/>
      <c r="B86" s="3"/>
      <c r="C86" s="3"/>
      <c r="D86" s="3"/>
      <c r="E86" s="3"/>
      <c r="F86" s="3"/>
      <c r="G86" s="3"/>
      <c r="H86" s="3"/>
    </row>
    <row r="87" spans="1:8" x14ac:dyDescent="0.2">
      <c r="A87" s="3"/>
      <c r="B87" s="3"/>
      <c r="C87" s="3"/>
      <c r="D87" s="3"/>
      <c r="E87" s="3"/>
      <c r="F87" s="3"/>
      <c r="G87" s="3"/>
      <c r="H87" s="3"/>
    </row>
    <row r="88" spans="1:8" x14ac:dyDescent="0.2">
      <c r="A88" s="3"/>
      <c r="B88" s="3"/>
      <c r="C88" s="3"/>
      <c r="D88" s="3"/>
      <c r="E88" s="3"/>
      <c r="F88" s="3"/>
      <c r="G88" s="3"/>
      <c r="H88" s="3"/>
    </row>
    <row r="89" spans="1:8" x14ac:dyDescent="0.2">
      <c r="A89" s="3"/>
      <c r="B89" s="3"/>
      <c r="C89" s="3"/>
      <c r="D89" s="3"/>
      <c r="E89" s="3"/>
      <c r="F89" s="3"/>
      <c r="G89" s="3"/>
      <c r="H89" s="3"/>
    </row>
    <row r="90" spans="1:8" ht="12.75" x14ac:dyDescent="0.2">
      <c r="A90" s="64" t="s">
        <v>164</v>
      </c>
      <c r="B90" s="65"/>
      <c r="C90" s="65"/>
      <c r="D90" s="65"/>
      <c r="E90" s="3"/>
      <c r="F90" s="3"/>
      <c r="G90" s="3"/>
      <c r="H90" s="66" t="s">
        <v>165</v>
      </c>
    </row>
    <row r="91" spans="1:8" ht="12.75" x14ac:dyDescent="0.2">
      <c r="A91" s="64" t="s">
        <v>166</v>
      </c>
      <c r="B91" s="65"/>
      <c r="C91" s="65"/>
      <c r="D91" s="65"/>
      <c r="E91" s="3"/>
      <c r="F91" s="3"/>
      <c r="G91" s="3"/>
      <c r="H91" s="66" t="s">
        <v>167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60" zoomScaleNormal="100" workbookViewId="0">
      <selection activeCell="B48" sqref="B4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105173934.18000001</v>
      </c>
      <c r="D6" s="50">
        <v>23271974.329999998</v>
      </c>
      <c r="E6" s="50">
        <f>C6+D6</f>
        <v>128445908.51000001</v>
      </c>
      <c r="F6" s="50">
        <v>27033004.969999999</v>
      </c>
      <c r="G6" s="50">
        <v>27036856.969999999</v>
      </c>
      <c r="H6" s="50">
        <f>E6-F6</f>
        <v>101412903.54000001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39400587.340000004</v>
      </c>
      <c r="D8" s="50">
        <v>518656.49</v>
      </c>
      <c r="E8" s="50">
        <f>C8+D8</f>
        <v>39919243.830000006</v>
      </c>
      <c r="F8" s="50">
        <v>19593638.809999999</v>
      </c>
      <c r="G8" s="50">
        <v>19593638.809999999</v>
      </c>
      <c r="H8" s="50">
        <f>E8-F8</f>
        <v>20325605.020000007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60000</v>
      </c>
      <c r="E10" s="50">
        <f>C10+D10</f>
        <v>60000</v>
      </c>
      <c r="F10" s="50">
        <v>0</v>
      </c>
      <c r="G10" s="50">
        <v>0</v>
      </c>
      <c r="H10" s="50">
        <f>E10-F10</f>
        <v>60000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231026</v>
      </c>
      <c r="D12" s="50">
        <v>0</v>
      </c>
      <c r="E12" s="50">
        <f>C12+D12</f>
        <v>231026</v>
      </c>
      <c r="F12" s="50">
        <v>34080.959999999999</v>
      </c>
      <c r="G12" s="50">
        <v>34080.959999999999</v>
      </c>
      <c r="H12" s="50">
        <f>E12-F12</f>
        <v>196945.04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144805547.52000001</v>
      </c>
      <c r="D16" s="17">
        <f>SUM(D6+D8+D10+D12+D14)</f>
        <v>23850630.819999997</v>
      </c>
      <c r="E16" s="17">
        <f>SUM(E6+E8+E10+E12+E14)</f>
        <v>168656178.34</v>
      </c>
      <c r="F16" s="17">
        <f t="shared" ref="F16:H16" si="0">SUM(F6+F8+F10+F12+F14)</f>
        <v>46660724.740000002</v>
      </c>
      <c r="G16" s="17">
        <f t="shared" si="0"/>
        <v>46664576.740000002</v>
      </c>
      <c r="H16" s="17">
        <f t="shared" si="0"/>
        <v>121995453.60000002</v>
      </c>
    </row>
    <row r="17" spans="1:8" ht="12" x14ac:dyDescent="0.2">
      <c r="A17" s="63" t="s">
        <v>163</v>
      </c>
      <c r="B17" s="37"/>
      <c r="C17" s="37"/>
      <c r="D17" s="37"/>
      <c r="E17" s="37"/>
      <c r="F17" s="37"/>
      <c r="G17" s="37"/>
      <c r="H17" s="37"/>
    </row>
    <row r="18" spans="1:8" x14ac:dyDescent="0.2">
      <c r="A18" s="37"/>
      <c r="B18" s="37"/>
      <c r="C18" s="37"/>
      <c r="D18" s="37"/>
      <c r="E18" s="37"/>
      <c r="F18" s="37"/>
      <c r="G18" s="37"/>
      <c r="H18" s="37"/>
    </row>
    <row r="19" spans="1:8" x14ac:dyDescent="0.2">
      <c r="A19" s="37"/>
      <c r="B19" s="37"/>
      <c r="C19" s="37"/>
      <c r="D19" s="37"/>
      <c r="E19" s="37"/>
      <c r="F19" s="37"/>
      <c r="G19" s="37"/>
      <c r="H19" s="37"/>
    </row>
    <row r="20" spans="1:8" x14ac:dyDescent="0.2">
      <c r="A20" s="3"/>
      <c r="B20" s="3"/>
      <c r="C20" s="3"/>
      <c r="D20" s="3"/>
      <c r="E20" s="3"/>
      <c r="F20" s="3"/>
      <c r="G20" s="3"/>
      <c r="H20" s="3"/>
    </row>
    <row r="21" spans="1:8" x14ac:dyDescent="0.2">
      <c r="A21" s="3"/>
      <c r="B21" s="3"/>
      <c r="C21" s="3"/>
      <c r="D21" s="3"/>
      <c r="E21" s="3"/>
      <c r="F21" s="3"/>
      <c r="G21" s="3"/>
      <c r="H21" s="3"/>
    </row>
    <row r="22" spans="1:8" x14ac:dyDescent="0.2">
      <c r="A22" s="3"/>
      <c r="B22" s="3"/>
      <c r="C22" s="3"/>
      <c r="D22" s="3"/>
      <c r="E22" s="3"/>
      <c r="F22" s="3"/>
      <c r="G22" s="3"/>
      <c r="H22" s="3"/>
    </row>
    <row r="23" spans="1:8" x14ac:dyDescent="0.2">
      <c r="A23" s="3"/>
      <c r="B23" s="3"/>
      <c r="C23" s="3"/>
      <c r="D23" s="3"/>
      <c r="E23" s="3"/>
      <c r="F23" s="3"/>
      <c r="G23" s="3"/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3"/>
      <c r="B27" s="3"/>
      <c r="C27" s="3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ht="12.75" x14ac:dyDescent="0.2">
      <c r="A29" s="64" t="s">
        <v>164</v>
      </c>
      <c r="B29" s="65"/>
      <c r="C29" s="65"/>
      <c r="D29" s="65"/>
      <c r="E29" s="3"/>
      <c r="F29" s="3"/>
      <c r="G29" s="3"/>
      <c r="H29" s="66" t="s">
        <v>165</v>
      </c>
    </row>
    <row r="30" spans="1:8" ht="12.75" x14ac:dyDescent="0.2">
      <c r="A30" s="64" t="s">
        <v>166</v>
      </c>
      <c r="B30" s="65"/>
      <c r="C30" s="65"/>
      <c r="D30" s="65"/>
      <c r="E30" s="3"/>
      <c r="F30" s="3"/>
      <c r="G30" s="3"/>
      <c r="H30" s="66" t="s">
        <v>167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view="pageBreakPreview" topLeftCell="A55" zoomScale="60" zoomScaleNormal="100" workbookViewId="0">
      <selection activeCell="G30" sqref="G3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159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15675198.18</v>
      </c>
      <c r="D7" s="15">
        <v>1585495.19</v>
      </c>
      <c r="E7" s="15">
        <f>C7+D7</f>
        <v>17260693.370000001</v>
      </c>
      <c r="F7" s="15">
        <v>4021760.94</v>
      </c>
      <c r="G7" s="15">
        <v>4021760.94</v>
      </c>
      <c r="H7" s="15">
        <f>E7-F7</f>
        <v>13238932.430000002</v>
      </c>
    </row>
    <row r="8" spans="1:8" x14ac:dyDescent="0.2">
      <c r="A8" s="4" t="s">
        <v>131</v>
      </c>
      <c r="B8" s="22"/>
      <c r="C8" s="15">
        <v>6794100.4800000004</v>
      </c>
      <c r="D8" s="15">
        <v>8960588.1799999997</v>
      </c>
      <c r="E8" s="15">
        <f t="shared" ref="E8:E13" si="0">C8+D8</f>
        <v>15754688.66</v>
      </c>
      <c r="F8" s="15">
        <v>3553532.5</v>
      </c>
      <c r="G8" s="15">
        <v>3553532.5</v>
      </c>
      <c r="H8" s="15">
        <f t="shared" ref="H8:H13" si="1">E8-F8</f>
        <v>12201156.16</v>
      </c>
    </row>
    <row r="9" spans="1:8" x14ac:dyDescent="0.2">
      <c r="A9" s="4" t="s">
        <v>132</v>
      </c>
      <c r="B9" s="22"/>
      <c r="C9" s="15">
        <v>4776675.22</v>
      </c>
      <c r="D9" s="15">
        <v>23853</v>
      </c>
      <c r="E9" s="15">
        <f t="shared" si="0"/>
        <v>4800528.22</v>
      </c>
      <c r="F9" s="15">
        <v>809529.87</v>
      </c>
      <c r="G9" s="15">
        <v>809479.87</v>
      </c>
      <c r="H9" s="15">
        <f t="shared" si="1"/>
        <v>3990998.3499999996</v>
      </c>
    </row>
    <row r="10" spans="1:8" x14ac:dyDescent="0.2">
      <c r="A10" s="4" t="s">
        <v>133</v>
      </c>
      <c r="B10" s="22"/>
      <c r="C10" s="15">
        <v>4963807.46</v>
      </c>
      <c r="D10" s="15">
        <v>297024.40000000002</v>
      </c>
      <c r="E10" s="15">
        <f t="shared" si="0"/>
        <v>5260831.8600000003</v>
      </c>
      <c r="F10" s="15">
        <v>981632.83</v>
      </c>
      <c r="G10" s="15">
        <v>981632.83</v>
      </c>
      <c r="H10" s="15">
        <f t="shared" si="1"/>
        <v>4279199.03</v>
      </c>
    </row>
    <row r="11" spans="1:8" x14ac:dyDescent="0.2">
      <c r="A11" s="4" t="s">
        <v>134</v>
      </c>
      <c r="B11" s="22"/>
      <c r="C11" s="15">
        <v>702629.38</v>
      </c>
      <c r="D11" s="15">
        <v>61084.6</v>
      </c>
      <c r="E11" s="15">
        <f t="shared" si="0"/>
        <v>763713.98</v>
      </c>
      <c r="F11" s="15">
        <v>180293.59</v>
      </c>
      <c r="G11" s="15">
        <v>180293.59</v>
      </c>
      <c r="H11" s="15">
        <f t="shared" si="1"/>
        <v>583420.39</v>
      </c>
    </row>
    <row r="12" spans="1:8" x14ac:dyDescent="0.2">
      <c r="A12" s="4" t="s">
        <v>135</v>
      </c>
      <c r="B12" s="22"/>
      <c r="C12" s="15">
        <v>1862505.47</v>
      </c>
      <c r="D12" s="15">
        <v>82825.98</v>
      </c>
      <c r="E12" s="15">
        <f t="shared" si="0"/>
        <v>1945331.45</v>
      </c>
      <c r="F12" s="15">
        <v>473121.26</v>
      </c>
      <c r="G12" s="15">
        <v>473121.26</v>
      </c>
      <c r="H12" s="15">
        <f t="shared" si="1"/>
        <v>1472210.19</v>
      </c>
    </row>
    <row r="13" spans="1:8" x14ac:dyDescent="0.2">
      <c r="A13" s="4" t="s">
        <v>136</v>
      </c>
      <c r="B13" s="22"/>
      <c r="C13" s="15">
        <v>1667875.26</v>
      </c>
      <c r="D13" s="15">
        <v>8761090.0600000005</v>
      </c>
      <c r="E13" s="15">
        <f t="shared" si="0"/>
        <v>10428965.32</v>
      </c>
      <c r="F13" s="15">
        <v>2897949.01</v>
      </c>
      <c r="G13" s="15">
        <v>2897949.01</v>
      </c>
      <c r="H13" s="15">
        <f t="shared" si="1"/>
        <v>7531016.3100000005</v>
      </c>
    </row>
    <row r="14" spans="1:8" x14ac:dyDescent="0.2">
      <c r="A14" s="4" t="s">
        <v>137</v>
      </c>
      <c r="B14" s="22"/>
      <c r="C14" s="15">
        <v>1168521.1399999999</v>
      </c>
      <c r="D14" s="15">
        <v>0</v>
      </c>
      <c r="E14" s="15">
        <f t="shared" ref="E14" si="2">C14+D14</f>
        <v>1168521.1399999999</v>
      </c>
      <c r="F14" s="15">
        <v>208318.62</v>
      </c>
      <c r="G14" s="15">
        <v>208318.62</v>
      </c>
      <c r="H14" s="15">
        <f t="shared" ref="H14" si="3">E14-F14</f>
        <v>960202.5199999999</v>
      </c>
    </row>
    <row r="15" spans="1:8" x14ac:dyDescent="0.2">
      <c r="A15" s="4" t="s">
        <v>138</v>
      </c>
      <c r="B15" s="22"/>
      <c r="C15" s="15">
        <v>2311972.5099999998</v>
      </c>
      <c r="D15" s="15">
        <v>0</v>
      </c>
      <c r="E15" s="15">
        <f t="shared" ref="E15" si="4">C15+D15</f>
        <v>2311972.5099999998</v>
      </c>
      <c r="F15" s="15">
        <v>415399.04</v>
      </c>
      <c r="G15" s="15">
        <v>415399.04</v>
      </c>
      <c r="H15" s="15">
        <f t="shared" ref="H15" si="5">E15-F15</f>
        <v>1896573.4699999997</v>
      </c>
    </row>
    <row r="16" spans="1:8" x14ac:dyDescent="0.2">
      <c r="A16" s="4" t="s">
        <v>139</v>
      </c>
      <c r="B16" s="22"/>
      <c r="C16" s="15">
        <v>373060.02</v>
      </c>
      <c r="D16" s="15">
        <v>0</v>
      </c>
      <c r="E16" s="15">
        <f t="shared" ref="E16" si="6">C16+D16</f>
        <v>373060.02</v>
      </c>
      <c r="F16" s="15">
        <v>75365.39</v>
      </c>
      <c r="G16" s="15">
        <v>75365.39</v>
      </c>
      <c r="H16" s="15">
        <f t="shared" ref="H16" si="7">E16-F16</f>
        <v>297694.63</v>
      </c>
    </row>
    <row r="17" spans="1:8" x14ac:dyDescent="0.2">
      <c r="A17" s="4" t="s">
        <v>140</v>
      </c>
      <c r="B17" s="22"/>
      <c r="C17" s="15">
        <v>2671413.33</v>
      </c>
      <c r="D17" s="15">
        <v>4179797.5</v>
      </c>
      <c r="E17" s="15">
        <f t="shared" ref="E17" si="8">C17+D17</f>
        <v>6851210.8300000001</v>
      </c>
      <c r="F17" s="15">
        <v>531317.1</v>
      </c>
      <c r="G17" s="15">
        <v>531317.1</v>
      </c>
      <c r="H17" s="15">
        <f t="shared" ref="H17" si="9">E17-F17</f>
        <v>6319893.7300000004</v>
      </c>
    </row>
    <row r="18" spans="1:8" x14ac:dyDescent="0.2">
      <c r="A18" s="4" t="s">
        <v>141</v>
      </c>
      <c r="B18" s="22"/>
      <c r="C18" s="15">
        <v>1277667.1399999999</v>
      </c>
      <c r="D18" s="15">
        <v>970000</v>
      </c>
      <c r="E18" s="15">
        <f t="shared" ref="E18" si="10">C18+D18</f>
        <v>2247667.1399999997</v>
      </c>
      <c r="F18" s="15">
        <v>239394.09</v>
      </c>
      <c r="G18" s="15">
        <v>239394.09</v>
      </c>
      <c r="H18" s="15">
        <f t="shared" ref="H18" si="11">E18-F18</f>
        <v>2008273.0499999996</v>
      </c>
    </row>
    <row r="19" spans="1:8" x14ac:dyDescent="0.2">
      <c r="A19" s="4" t="s">
        <v>142</v>
      </c>
      <c r="B19" s="22"/>
      <c r="C19" s="15">
        <v>909350.87</v>
      </c>
      <c r="D19" s="15">
        <v>2000</v>
      </c>
      <c r="E19" s="15">
        <f t="shared" ref="E19" si="12">C19+D19</f>
        <v>911350.87</v>
      </c>
      <c r="F19" s="15">
        <v>176672.59</v>
      </c>
      <c r="G19" s="15">
        <v>176672.59</v>
      </c>
      <c r="H19" s="15">
        <f t="shared" ref="H19" si="13">E19-F19</f>
        <v>734678.28</v>
      </c>
    </row>
    <row r="20" spans="1:8" x14ac:dyDescent="0.2">
      <c r="A20" s="4" t="s">
        <v>143</v>
      </c>
      <c r="B20" s="22"/>
      <c r="C20" s="15">
        <v>2134635.67</v>
      </c>
      <c r="D20" s="15">
        <v>34000</v>
      </c>
      <c r="E20" s="15">
        <f t="shared" ref="E20" si="14">C20+D20</f>
        <v>2168635.67</v>
      </c>
      <c r="F20" s="15">
        <v>598020.4</v>
      </c>
      <c r="G20" s="15">
        <v>598020.4</v>
      </c>
      <c r="H20" s="15">
        <f t="shared" ref="H20" si="15">E20-F20</f>
        <v>1570615.27</v>
      </c>
    </row>
    <row r="21" spans="1:8" x14ac:dyDescent="0.2">
      <c r="A21" s="4" t="s">
        <v>144</v>
      </c>
      <c r="B21" s="22"/>
      <c r="C21" s="15">
        <v>14272312.24</v>
      </c>
      <c r="D21" s="15">
        <v>0</v>
      </c>
      <c r="E21" s="15">
        <f t="shared" ref="E21" si="16">C21+D21</f>
        <v>14272312.24</v>
      </c>
      <c r="F21" s="15">
        <v>2067696.8</v>
      </c>
      <c r="G21" s="15">
        <v>2071598.8</v>
      </c>
      <c r="H21" s="15">
        <f t="shared" ref="H21" si="17">E21-F21</f>
        <v>12204615.439999999</v>
      </c>
    </row>
    <row r="22" spans="1:8" x14ac:dyDescent="0.2">
      <c r="A22" s="4" t="s">
        <v>145</v>
      </c>
      <c r="B22" s="22"/>
      <c r="C22" s="15">
        <v>1538129.18</v>
      </c>
      <c r="D22" s="15">
        <v>61350</v>
      </c>
      <c r="E22" s="15">
        <f t="shared" ref="E22" si="18">C22+D22</f>
        <v>1599479.18</v>
      </c>
      <c r="F22" s="15">
        <v>267457.33</v>
      </c>
      <c r="G22" s="15">
        <v>267457.33</v>
      </c>
      <c r="H22" s="15">
        <f t="shared" ref="H22" si="19">E22-F22</f>
        <v>1332021.8499999999</v>
      </c>
    </row>
    <row r="23" spans="1:8" x14ac:dyDescent="0.2">
      <c r="A23" s="4" t="s">
        <v>146</v>
      </c>
      <c r="B23" s="22"/>
      <c r="C23" s="15">
        <v>47312224.890000001</v>
      </c>
      <c r="D23" s="15">
        <v>-2977548.09</v>
      </c>
      <c r="E23" s="15">
        <f t="shared" ref="E23" si="20">C23+D23</f>
        <v>44334676.799999997</v>
      </c>
      <c r="F23" s="15">
        <v>22422575.969999999</v>
      </c>
      <c r="G23" s="15">
        <v>22422575.969999999</v>
      </c>
      <c r="H23" s="15">
        <f t="shared" ref="H23" si="21">E23-F23</f>
        <v>21912100.829999998</v>
      </c>
    </row>
    <row r="24" spans="1:8" x14ac:dyDescent="0.2">
      <c r="A24" s="4" t="s">
        <v>147</v>
      </c>
      <c r="B24" s="22"/>
      <c r="C24" s="15">
        <v>823334.08</v>
      </c>
      <c r="D24" s="15">
        <v>30000</v>
      </c>
      <c r="E24" s="15">
        <f t="shared" ref="E24" si="22">C24+D24</f>
        <v>853334.08</v>
      </c>
      <c r="F24" s="15">
        <v>158755.64000000001</v>
      </c>
      <c r="G24" s="15">
        <v>158755.64000000001</v>
      </c>
      <c r="H24" s="15">
        <f t="shared" ref="H24" si="23">E24-F24</f>
        <v>694578.44</v>
      </c>
    </row>
    <row r="25" spans="1:8" x14ac:dyDescent="0.2">
      <c r="A25" s="4" t="s">
        <v>148</v>
      </c>
      <c r="B25" s="22"/>
      <c r="C25" s="15">
        <v>3250879.79</v>
      </c>
      <c r="D25" s="15">
        <v>1900000</v>
      </c>
      <c r="E25" s="15">
        <f t="shared" ref="E25" si="24">C25+D25</f>
        <v>5150879.79</v>
      </c>
      <c r="F25" s="15">
        <v>277012.38</v>
      </c>
      <c r="G25" s="15">
        <v>277012.38</v>
      </c>
      <c r="H25" s="15">
        <f t="shared" ref="H25" si="25">E25-F25</f>
        <v>4873867.41</v>
      </c>
    </row>
    <row r="26" spans="1:8" x14ac:dyDescent="0.2">
      <c r="A26" s="4" t="s">
        <v>149</v>
      </c>
      <c r="B26" s="22"/>
      <c r="C26" s="15">
        <v>2766730.82</v>
      </c>
      <c r="D26" s="15">
        <v>0</v>
      </c>
      <c r="E26" s="15">
        <f t="shared" ref="E26" si="26">C26+D26</f>
        <v>2766730.82</v>
      </c>
      <c r="F26" s="15">
        <v>492474.65</v>
      </c>
      <c r="G26" s="15">
        <v>492474.65</v>
      </c>
      <c r="H26" s="15">
        <f t="shared" ref="H26" si="27">E26-F26</f>
        <v>2274256.17</v>
      </c>
    </row>
    <row r="27" spans="1:8" x14ac:dyDescent="0.2">
      <c r="A27" s="4" t="s">
        <v>150</v>
      </c>
      <c r="B27" s="22"/>
      <c r="C27" s="15">
        <v>3324524.4</v>
      </c>
      <c r="D27" s="15">
        <v>0</v>
      </c>
      <c r="E27" s="15">
        <f t="shared" ref="E27" si="28">C27+D27</f>
        <v>3324524.4</v>
      </c>
      <c r="F27" s="15">
        <v>621604.5</v>
      </c>
      <c r="G27" s="15">
        <v>621604.5</v>
      </c>
      <c r="H27" s="15">
        <f t="shared" ref="H27" si="29">E27-F27</f>
        <v>2702919.9</v>
      </c>
    </row>
    <row r="28" spans="1:8" x14ac:dyDescent="0.2">
      <c r="A28" s="4" t="s">
        <v>151</v>
      </c>
      <c r="B28" s="22"/>
      <c r="C28" s="15">
        <v>1548150</v>
      </c>
      <c r="D28" s="15">
        <v>35889</v>
      </c>
      <c r="E28" s="15">
        <f t="shared" ref="E28" si="30">C28+D28</f>
        <v>1584039</v>
      </c>
      <c r="F28" s="15">
        <v>305644.77</v>
      </c>
      <c r="G28" s="15">
        <v>305644.77</v>
      </c>
      <c r="H28" s="15">
        <f t="shared" ref="H28" si="31">E28-F28</f>
        <v>1278394.23</v>
      </c>
    </row>
    <row r="29" spans="1:8" x14ac:dyDescent="0.2">
      <c r="A29" s="4" t="s">
        <v>152</v>
      </c>
      <c r="B29" s="22"/>
      <c r="C29" s="15">
        <v>583027</v>
      </c>
      <c r="D29" s="15">
        <v>28862</v>
      </c>
      <c r="E29" s="15">
        <f t="shared" ref="E29" si="32">C29+D29</f>
        <v>611889</v>
      </c>
      <c r="F29" s="15">
        <v>131171.07</v>
      </c>
      <c r="G29" s="15">
        <v>131171.07</v>
      </c>
      <c r="H29" s="15">
        <f t="shared" ref="H29" si="33">E29-F29</f>
        <v>480717.93</v>
      </c>
    </row>
    <row r="30" spans="1:8" x14ac:dyDescent="0.2">
      <c r="A30" s="4" t="s">
        <v>153</v>
      </c>
      <c r="B30" s="22"/>
      <c r="C30" s="15">
        <v>2922266.29</v>
      </c>
      <c r="D30" s="15">
        <v>0</v>
      </c>
      <c r="E30" s="15">
        <f t="shared" ref="E30" si="34">C30+D30</f>
        <v>2922266.29</v>
      </c>
      <c r="F30" s="15">
        <v>689207.56</v>
      </c>
      <c r="G30" s="15">
        <v>689207.56</v>
      </c>
      <c r="H30" s="15">
        <f t="shared" ref="H30" si="35">E30-F30</f>
        <v>2233058.73</v>
      </c>
    </row>
    <row r="31" spans="1:8" x14ac:dyDescent="0.2">
      <c r="A31" s="4" t="s">
        <v>154</v>
      </c>
      <c r="B31" s="22"/>
      <c r="C31" s="15">
        <v>323187.37</v>
      </c>
      <c r="D31" s="15">
        <v>54000</v>
      </c>
      <c r="E31" s="15">
        <f t="shared" ref="E31" si="36">C31+D31</f>
        <v>377187.37</v>
      </c>
      <c r="F31" s="15">
        <v>73904.61</v>
      </c>
      <c r="G31" s="15">
        <v>73904.61</v>
      </c>
      <c r="H31" s="15">
        <f t="shared" ref="H31" si="37">E31-F31</f>
        <v>303282.76</v>
      </c>
    </row>
    <row r="32" spans="1:8" x14ac:dyDescent="0.2">
      <c r="A32" s="4" t="s">
        <v>155</v>
      </c>
      <c r="B32" s="22"/>
      <c r="C32" s="15">
        <v>13571066.060000001</v>
      </c>
      <c r="D32" s="15">
        <v>-612604</v>
      </c>
      <c r="E32" s="15">
        <f t="shared" ref="E32" si="38">C32+D32</f>
        <v>12958462.060000001</v>
      </c>
      <c r="F32" s="15">
        <v>3013320.93</v>
      </c>
      <c r="G32" s="15">
        <v>3013320.93</v>
      </c>
      <c r="H32" s="15">
        <f t="shared" ref="H32" si="39">E32-F32</f>
        <v>9945141.1300000008</v>
      </c>
    </row>
    <row r="33" spans="1:8" x14ac:dyDescent="0.2">
      <c r="A33" s="4" t="s">
        <v>156</v>
      </c>
      <c r="B33" s="22"/>
      <c r="C33" s="15">
        <v>775004.26</v>
      </c>
      <c r="D33" s="15">
        <v>22923</v>
      </c>
      <c r="E33" s="15">
        <f t="shared" ref="E33" si="40">C33+D33</f>
        <v>797927.26</v>
      </c>
      <c r="F33" s="15">
        <v>104401.07</v>
      </c>
      <c r="G33" s="15">
        <v>104401.07</v>
      </c>
      <c r="H33" s="15">
        <f t="shared" ref="H33" si="41">E33-F33</f>
        <v>693526.19</v>
      </c>
    </row>
    <row r="34" spans="1:8" x14ac:dyDescent="0.2">
      <c r="A34" s="4" t="s">
        <v>157</v>
      </c>
      <c r="B34" s="22"/>
      <c r="C34" s="15">
        <v>2373546.77</v>
      </c>
      <c r="D34" s="15">
        <v>350000</v>
      </c>
      <c r="E34" s="15">
        <f t="shared" ref="E34" si="42">C34+D34</f>
        <v>2723546.77</v>
      </c>
      <c r="F34" s="15">
        <v>491476.43</v>
      </c>
      <c r="G34" s="15">
        <v>491476.43</v>
      </c>
      <c r="H34" s="15">
        <f t="shared" ref="H34" si="43">E34-F34</f>
        <v>2232070.34</v>
      </c>
    </row>
    <row r="35" spans="1:8" x14ac:dyDescent="0.2">
      <c r="A35" s="4" t="s">
        <v>158</v>
      </c>
      <c r="B35" s="22"/>
      <c r="C35" s="15">
        <v>2131752.2400000002</v>
      </c>
      <c r="D35" s="15">
        <v>0</v>
      </c>
      <c r="E35" s="15">
        <f t="shared" ref="E35" si="44">C35+D35</f>
        <v>2131752.2400000002</v>
      </c>
      <c r="F35" s="15">
        <v>381713.8</v>
      </c>
      <c r="G35" s="15">
        <v>381713.8</v>
      </c>
      <c r="H35" s="15">
        <f t="shared" ref="H35" si="45">E35-F35</f>
        <v>1750038.4400000002</v>
      </c>
    </row>
    <row r="36" spans="1:8" x14ac:dyDescent="0.2">
      <c r="A36" s="4"/>
      <c r="B36" s="22"/>
      <c r="C36" s="15"/>
      <c r="D36" s="15"/>
      <c r="E36" s="15"/>
      <c r="F36" s="15"/>
      <c r="G36" s="15"/>
      <c r="H36" s="15"/>
    </row>
    <row r="37" spans="1:8" x14ac:dyDescent="0.2">
      <c r="A37" s="4"/>
      <c r="B37" s="25"/>
      <c r="C37" s="16"/>
      <c r="D37" s="16"/>
      <c r="E37" s="16"/>
      <c r="F37" s="16"/>
      <c r="G37" s="16"/>
      <c r="H37" s="16"/>
    </row>
    <row r="38" spans="1:8" x14ac:dyDescent="0.2">
      <c r="A38" s="26"/>
      <c r="B38" s="47" t="s">
        <v>53</v>
      </c>
      <c r="C38" s="23">
        <f t="shared" ref="C38:H38" si="46">SUM(C7:C37)</f>
        <v>144805547.52000001</v>
      </c>
      <c r="D38" s="23">
        <f t="shared" si="46"/>
        <v>23850630.82</v>
      </c>
      <c r="E38" s="23">
        <f t="shared" si="46"/>
        <v>168656178.34</v>
      </c>
      <c r="F38" s="23">
        <f t="shared" si="46"/>
        <v>46660724.740000002</v>
      </c>
      <c r="G38" s="23">
        <f t="shared" si="46"/>
        <v>46664576.740000002</v>
      </c>
      <c r="H38" s="23">
        <f t="shared" si="46"/>
        <v>121995453.60000002</v>
      </c>
    </row>
    <row r="41" spans="1:8" ht="45" customHeight="1" x14ac:dyDescent="0.2">
      <c r="A41" s="52" t="s">
        <v>160</v>
      </c>
      <c r="B41" s="53"/>
      <c r="C41" s="53"/>
      <c r="D41" s="53"/>
      <c r="E41" s="53"/>
      <c r="F41" s="53"/>
      <c r="G41" s="53"/>
      <c r="H41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2.5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x14ac:dyDescent="0.2">
      <c r="A47" s="4" t="s">
        <v>8</v>
      </c>
      <c r="B47" s="2"/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 t="s">
        <v>9</v>
      </c>
      <c r="B48" s="2"/>
      <c r="C48" s="34">
        <v>0</v>
      </c>
      <c r="D48" s="34">
        <v>0</v>
      </c>
      <c r="E48" s="34">
        <f t="shared" ref="E48:E50" si="47">C48+D48</f>
        <v>0</v>
      </c>
      <c r="F48" s="34">
        <v>0</v>
      </c>
      <c r="G48" s="34">
        <v>0</v>
      </c>
      <c r="H48" s="34">
        <f t="shared" ref="H48:H50" si="48">E48-F48</f>
        <v>0</v>
      </c>
    </row>
    <row r="49" spans="1:8" x14ac:dyDescent="0.2">
      <c r="A49" s="4" t="s">
        <v>10</v>
      </c>
      <c r="B49" s="2"/>
      <c r="C49" s="34">
        <v>0</v>
      </c>
      <c r="D49" s="34">
        <v>0</v>
      </c>
      <c r="E49" s="34">
        <f t="shared" si="47"/>
        <v>0</v>
      </c>
      <c r="F49" s="34">
        <v>0</v>
      </c>
      <c r="G49" s="34">
        <v>0</v>
      </c>
      <c r="H49" s="34">
        <f t="shared" si="48"/>
        <v>0</v>
      </c>
    </row>
    <row r="50" spans="1:8" x14ac:dyDescent="0.2">
      <c r="A50" s="4" t="s">
        <v>11</v>
      </c>
      <c r="B50" s="2"/>
      <c r="C50" s="34">
        <v>0</v>
      </c>
      <c r="D50" s="34">
        <v>0</v>
      </c>
      <c r="E50" s="34">
        <f t="shared" si="47"/>
        <v>0</v>
      </c>
      <c r="F50" s="34">
        <v>0</v>
      </c>
      <c r="G50" s="34">
        <v>0</v>
      </c>
      <c r="H50" s="34">
        <f t="shared" si="48"/>
        <v>0</v>
      </c>
    </row>
    <row r="51" spans="1:8" x14ac:dyDescent="0.2">
      <c r="A51" s="4"/>
      <c r="B51" s="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>SUM(C47:C51)</f>
        <v>0</v>
      </c>
      <c r="D52" s="23">
        <f>SUM(D47:D51)</f>
        <v>0</v>
      </c>
      <c r="E52" s="23">
        <f>SUM(E47:E50)</f>
        <v>0</v>
      </c>
      <c r="F52" s="23">
        <f>SUM(F47:F50)</f>
        <v>0</v>
      </c>
      <c r="G52" s="23">
        <f>SUM(G47:G50)</f>
        <v>0</v>
      </c>
      <c r="H52" s="23">
        <f>SUM(H47:H50)</f>
        <v>0</v>
      </c>
    </row>
    <row r="55" spans="1:8" ht="45" customHeight="1" x14ac:dyDescent="0.2">
      <c r="A55" s="52" t="s">
        <v>161</v>
      </c>
      <c r="B55" s="53"/>
      <c r="C55" s="53"/>
      <c r="D55" s="53"/>
      <c r="E55" s="53"/>
      <c r="F55" s="53"/>
      <c r="G55" s="53"/>
      <c r="H55" s="54"/>
    </row>
    <row r="56" spans="1:8" x14ac:dyDescent="0.2">
      <c r="A56" s="57" t="s">
        <v>54</v>
      </c>
      <c r="B56" s="58"/>
      <c r="C56" s="52" t="s">
        <v>60</v>
      </c>
      <c r="D56" s="53"/>
      <c r="E56" s="53"/>
      <c r="F56" s="53"/>
      <c r="G56" s="54"/>
      <c r="H56" s="55" t="s">
        <v>59</v>
      </c>
    </row>
    <row r="57" spans="1:8" ht="22.5" x14ac:dyDescent="0.2">
      <c r="A57" s="59"/>
      <c r="B57" s="60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6"/>
    </row>
    <row r="58" spans="1:8" x14ac:dyDescent="0.2">
      <c r="A58" s="61"/>
      <c r="B58" s="62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ht="22.5" x14ac:dyDescent="0.2">
      <c r="A60" s="4"/>
      <c r="B60" s="31" t="s">
        <v>13</v>
      </c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/>
      <c r="B61" s="31"/>
      <c r="C61" s="34"/>
      <c r="D61" s="34"/>
      <c r="E61" s="34"/>
      <c r="F61" s="34"/>
      <c r="G61" s="34"/>
      <c r="H61" s="34"/>
    </row>
    <row r="62" spans="1:8" x14ac:dyDescent="0.2">
      <c r="A62" s="4"/>
      <c r="B62" s="31" t="s">
        <v>12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ht="22.5" x14ac:dyDescent="0.2">
      <c r="A64" s="4"/>
      <c r="B64" s="31" t="s">
        <v>14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26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27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34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15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30"/>
      <c r="B73" s="32"/>
      <c r="C73" s="35"/>
      <c r="D73" s="35"/>
      <c r="E73" s="35"/>
      <c r="F73" s="35"/>
      <c r="G73" s="35"/>
      <c r="H73" s="35"/>
    </row>
    <row r="74" spans="1:8" x14ac:dyDescent="0.2">
      <c r="A74" s="26"/>
      <c r="B74" s="47" t="s">
        <v>53</v>
      </c>
      <c r="C74" s="23">
        <f t="shared" ref="C74:H74" si="49">SUM(C60:C72)</f>
        <v>0</v>
      </c>
      <c r="D74" s="23">
        <f t="shared" si="49"/>
        <v>0</v>
      </c>
      <c r="E74" s="23">
        <f t="shared" si="49"/>
        <v>0</v>
      </c>
      <c r="F74" s="23">
        <f t="shared" si="49"/>
        <v>0</v>
      </c>
      <c r="G74" s="23">
        <f t="shared" si="49"/>
        <v>0</v>
      </c>
      <c r="H74" s="23">
        <f t="shared" si="49"/>
        <v>0</v>
      </c>
    </row>
    <row r="75" spans="1:8" ht="12" x14ac:dyDescent="0.2">
      <c r="A75" s="63" t="s">
        <v>163</v>
      </c>
      <c r="B75" s="37"/>
      <c r="C75" s="37"/>
      <c r="D75" s="37"/>
      <c r="E75" s="37"/>
      <c r="F75" s="37"/>
      <c r="G75" s="37"/>
      <c r="H75" s="37"/>
    </row>
    <row r="76" spans="1:8" x14ac:dyDescent="0.2">
      <c r="A76" s="37"/>
      <c r="B76" s="37"/>
      <c r="C76" s="37"/>
      <c r="D76" s="37"/>
      <c r="E76" s="37"/>
      <c r="F76" s="37"/>
      <c r="G76" s="37"/>
      <c r="H76" s="37"/>
    </row>
    <row r="77" spans="1:8" x14ac:dyDescent="0.2">
      <c r="A77" s="37"/>
      <c r="B77" s="37"/>
      <c r="C77" s="37"/>
      <c r="D77" s="37"/>
      <c r="E77" s="37"/>
      <c r="F77" s="37"/>
      <c r="G77" s="37"/>
      <c r="H77" s="37"/>
    </row>
    <row r="78" spans="1:8" x14ac:dyDescent="0.2">
      <c r="A78" s="3"/>
      <c r="B78" s="3"/>
      <c r="C78" s="3"/>
      <c r="D78" s="3"/>
      <c r="E78" s="3"/>
      <c r="F78" s="3"/>
      <c r="G78" s="3"/>
      <c r="H78" s="3"/>
    </row>
    <row r="79" spans="1:8" x14ac:dyDescent="0.2">
      <c r="A79" s="3"/>
      <c r="B79" s="3"/>
      <c r="C79" s="3"/>
      <c r="D79" s="3"/>
      <c r="E79" s="3"/>
      <c r="F79" s="3"/>
      <c r="G79" s="3"/>
      <c r="H79" s="3"/>
    </row>
    <row r="80" spans="1:8" x14ac:dyDescent="0.2">
      <c r="A80" s="3"/>
      <c r="B80" s="3"/>
      <c r="C80" s="3"/>
      <c r="D80" s="3"/>
      <c r="E80" s="3"/>
      <c r="F80" s="3"/>
      <c r="G80" s="3"/>
      <c r="H80" s="3"/>
    </row>
    <row r="81" spans="1:8" x14ac:dyDescent="0.2">
      <c r="A81" s="3"/>
      <c r="B81" s="3"/>
      <c r="C81" s="3"/>
      <c r="D81" s="3"/>
      <c r="E81" s="3"/>
      <c r="F81" s="3"/>
      <c r="G81" s="3"/>
      <c r="H81" s="3"/>
    </row>
    <row r="82" spans="1:8" x14ac:dyDescent="0.2">
      <c r="A82" s="3"/>
      <c r="B82" s="3"/>
      <c r="C82" s="3"/>
      <c r="D82" s="3"/>
      <c r="E82" s="3"/>
      <c r="F82" s="3"/>
      <c r="G82" s="3"/>
      <c r="H82" s="3"/>
    </row>
    <row r="83" spans="1:8" x14ac:dyDescent="0.2">
      <c r="A83" s="3"/>
      <c r="B83" s="3"/>
      <c r="C83" s="3"/>
      <c r="D83" s="3"/>
      <c r="E83" s="3"/>
      <c r="F83" s="3"/>
      <c r="G83" s="3"/>
      <c r="H83" s="3"/>
    </row>
    <row r="84" spans="1:8" x14ac:dyDescent="0.2">
      <c r="A84" s="3"/>
      <c r="B84" s="3"/>
      <c r="C84" s="3"/>
      <c r="D84" s="3"/>
      <c r="E84" s="3"/>
      <c r="F84" s="3"/>
      <c r="G84" s="3"/>
      <c r="H84" s="3"/>
    </row>
    <row r="85" spans="1:8" x14ac:dyDescent="0.2">
      <c r="A85" s="3"/>
      <c r="B85" s="3"/>
      <c r="C85" s="3"/>
      <c r="D85" s="3"/>
      <c r="E85" s="3"/>
      <c r="F85" s="3"/>
      <c r="G85" s="3"/>
      <c r="H85" s="3"/>
    </row>
    <row r="86" spans="1:8" x14ac:dyDescent="0.2">
      <c r="A86" s="3"/>
      <c r="B86" s="3"/>
      <c r="C86" s="3"/>
      <c r="D86" s="3"/>
      <c r="E86" s="3"/>
      <c r="F86" s="3"/>
      <c r="G86" s="3"/>
      <c r="H86" s="3"/>
    </row>
    <row r="87" spans="1:8" ht="12.75" x14ac:dyDescent="0.2">
      <c r="A87" s="64" t="s">
        <v>164</v>
      </c>
      <c r="B87" s="65"/>
      <c r="C87" s="65"/>
      <c r="D87" s="65"/>
      <c r="E87" s="3"/>
      <c r="F87" s="3"/>
      <c r="G87" s="3"/>
      <c r="H87" s="66" t="s">
        <v>165</v>
      </c>
    </row>
    <row r="88" spans="1:8" ht="12.75" x14ac:dyDescent="0.2">
      <c r="A88" s="64" t="s">
        <v>166</v>
      </c>
      <c r="B88" s="65"/>
      <c r="C88" s="65"/>
      <c r="D88" s="65"/>
      <c r="E88" s="3"/>
      <c r="F88" s="3"/>
      <c r="G88" s="3"/>
      <c r="H88" s="66" t="s">
        <v>167</v>
      </c>
    </row>
  </sheetData>
  <sheetProtection formatCells="0" formatColumns="0" formatRows="0" insertRows="0" deleteRows="0" autoFilter="0"/>
  <mergeCells count="12">
    <mergeCell ref="A55:H55"/>
    <mergeCell ref="A56:B58"/>
    <mergeCell ref="C56:G56"/>
    <mergeCell ref="H56:H57"/>
    <mergeCell ref="C43:G43"/>
    <mergeCell ref="H43:H44"/>
    <mergeCell ref="A1:H1"/>
    <mergeCell ref="A3:B5"/>
    <mergeCell ref="A41:H41"/>
    <mergeCell ref="A43:B4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view="pageBreakPreview" zoomScale="60" zoomScaleNormal="100" workbookViewId="0">
      <selection activeCell="F45" sqref="F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57482897.82</v>
      </c>
      <c r="D6" s="15">
        <f t="shared" si="0"/>
        <v>11108221.350000001</v>
      </c>
      <c r="E6" s="15">
        <f t="shared" si="0"/>
        <v>68591119.170000002</v>
      </c>
      <c r="F6" s="15">
        <f t="shared" si="0"/>
        <v>13828801.159999998</v>
      </c>
      <c r="G6" s="15">
        <f t="shared" si="0"/>
        <v>13832653.159999998</v>
      </c>
      <c r="H6" s="15">
        <f t="shared" si="0"/>
        <v>54762318.00999999</v>
      </c>
    </row>
    <row r="7" spans="1:8" x14ac:dyDescent="0.2">
      <c r="A7" s="38"/>
      <c r="B7" s="42" t="s">
        <v>42</v>
      </c>
      <c r="C7" s="15">
        <v>2311972.5099999998</v>
      </c>
      <c r="D7" s="15">
        <v>0</v>
      </c>
      <c r="E7" s="15">
        <f>C7+D7</f>
        <v>2311972.5099999998</v>
      </c>
      <c r="F7" s="15">
        <v>415399.04</v>
      </c>
      <c r="G7" s="15">
        <v>415399.04</v>
      </c>
      <c r="H7" s="15">
        <f>E7-F7</f>
        <v>1896573.4699999997</v>
      </c>
    </row>
    <row r="8" spans="1:8" x14ac:dyDescent="0.2">
      <c r="A8" s="38"/>
      <c r="B8" s="42" t="s">
        <v>17</v>
      </c>
      <c r="C8" s="15">
        <v>373060.02</v>
      </c>
      <c r="D8" s="15">
        <v>0</v>
      </c>
      <c r="E8" s="15">
        <f t="shared" ref="E8:E14" si="1">C8+D8</f>
        <v>373060.02</v>
      </c>
      <c r="F8" s="15">
        <v>75365.39</v>
      </c>
      <c r="G8" s="15">
        <v>75365.39</v>
      </c>
      <c r="H8" s="15">
        <f t="shared" ref="H8:H14" si="2">E8-F8</f>
        <v>297694.63</v>
      </c>
    </row>
    <row r="9" spans="1:8" x14ac:dyDescent="0.2">
      <c r="A9" s="38"/>
      <c r="B9" s="42" t="s">
        <v>43</v>
      </c>
      <c r="C9" s="15">
        <v>29117124.399999999</v>
      </c>
      <c r="D9" s="15">
        <v>10631020.970000001</v>
      </c>
      <c r="E9" s="15">
        <f t="shared" si="1"/>
        <v>39748145.369999997</v>
      </c>
      <c r="F9" s="15">
        <v>8773435.5199999996</v>
      </c>
      <c r="G9" s="15">
        <v>8773385.5199999996</v>
      </c>
      <c r="H9" s="15">
        <f t="shared" si="2"/>
        <v>30974709.849999998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6826312.9299999997</v>
      </c>
      <c r="D11" s="15">
        <v>379850.38</v>
      </c>
      <c r="E11" s="15">
        <f t="shared" si="1"/>
        <v>7206163.3099999996</v>
      </c>
      <c r="F11" s="15">
        <v>1454754.09</v>
      </c>
      <c r="G11" s="15">
        <v>1454754.09</v>
      </c>
      <c r="H11" s="15">
        <f t="shared" si="2"/>
        <v>5751409.2199999997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15810441.42</v>
      </c>
      <c r="D13" s="15">
        <v>61350</v>
      </c>
      <c r="E13" s="15">
        <f t="shared" si="1"/>
        <v>15871791.42</v>
      </c>
      <c r="F13" s="15">
        <v>2335154.13</v>
      </c>
      <c r="G13" s="15">
        <v>2339056.13</v>
      </c>
      <c r="H13" s="15">
        <f t="shared" si="2"/>
        <v>13536637.289999999</v>
      </c>
    </row>
    <row r="14" spans="1:8" x14ac:dyDescent="0.2">
      <c r="A14" s="38"/>
      <c r="B14" s="42" t="s">
        <v>19</v>
      </c>
      <c r="C14" s="15">
        <v>3043986.54</v>
      </c>
      <c r="D14" s="15">
        <v>36000</v>
      </c>
      <c r="E14" s="15">
        <f t="shared" si="1"/>
        <v>3079986.54</v>
      </c>
      <c r="F14" s="15">
        <v>774692.99</v>
      </c>
      <c r="G14" s="15">
        <v>774692.99</v>
      </c>
      <c r="H14" s="15">
        <f t="shared" si="2"/>
        <v>2305293.5499999998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86044982.560000017</v>
      </c>
      <c r="D16" s="15">
        <f t="shared" si="3"/>
        <v>11772409.470000001</v>
      </c>
      <c r="E16" s="15">
        <f t="shared" si="3"/>
        <v>97817392.030000016</v>
      </c>
      <c r="F16" s="15">
        <f t="shared" si="3"/>
        <v>32592529.489999998</v>
      </c>
      <c r="G16" s="15">
        <f t="shared" si="3"/>
        <v>32592529.489999998</v>
      </c>
      <c r="H16" s="15">
        <f t="shared" si="3"/>
        <v>65224862.539999992</v>
      </c>
    </row>
    <row r="17" spans="1:8" x14ac:dyDescent="0.2">
      <c r="A17" s="38"/>
      <c r="B17" s="42" t="s">
        <v>45</v>
      </c>
      <c r="C17" s="15">
        <v>775004.26</v>
      </c>
      <c r="D17" s="15">
        <v>22923</v>
      </c>
      <c r="E17" s="15">
        <f>C17+D17</f>
        <v>797927.26</v>
      </c>
      <c r="F17" s="15">
        <v>104401.07</v>
      </c>
      <c r="G17" s="15">
        <v>104401.07</v>
      </c>
      <c r="H17" s="15">
        <f t="shared" ref="H17:H23" si="4">E17-F17</f>
        <v>693526.19</v>
      </c>
    </row>
    <row r="18" spans="1:8" x14ac:dyDescent="0.2">
      <c r="A18" s="38"/>
      <c r="B18" s="42" t="s">
        <v>28</v>
      </c>
      <c r="C18" s="15">
        <v>77513799.5</v>
      </c>
      <c r="D18" s="15">
        <v>9499486.4700000007</v>
      </c>
      <c r="E18" s="15">
        <f t="shared" ref="E18:E23" si="5">C18+D18</f>
        <v>87013285.969999999</v>
      </c>
      <c r="F18" s="15">
        <v>31337925.809999999</v>
      </c>
      <c r="G18" s="15">
        <v>31337925.809999999</v>
      </c>
      <c r="H18" s="15">
        <f t="shared" si="4"/>
        <v>55675360.159999996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4505299.01</v>
      </c>
      <c r="D20" s="15">
        <v>350000</v>
      </c>
      <c r="E20" s="15">
        <f t="shared" si="5"/>
        <v>4855299.01</v>
      </c>
      <c r="F20" s="15">
        <v>873190.23</v>
      </c>
      <c r="G20" s="15">
        <v>873190.23</v>
      </c>
      <c r="H20" s="15">
        <f t="shared" si="4"/>
        <v>3982108.78</v>
      </c>
    </row>
    <row r="21" spans="1:8" x14ac:dyDescent="0.2">
      <c r="A21" s="38"/>
      <c r="B21" s="42" t="s">
        <v>47</v>
      </c>
      <c r="C21" s="15">
        <v>3250879.79</v>
      </c>
      <c r="D21" s="15">
        <v>1900000</v>
      </c>
      <c r="E21" s="15">
        <f t="shared" si="5"/>
        <v>5150879.79</v>
      </c>
      <c r="F21" s="15">
        <v>277012.38</v>
      </c>
      <c r="G21" s="15">
        <v>277012.38</v>
      </c>
      <c r="H21" s="15">
        <f t="shared" si="4"/>
        <v>4873867.41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1277667.1399999999</v>
      </c>
      <c r="D25" s="15">
        <f t="shared" si="6"/>
        <v>970000</v>
      </c>
      <c r="E25" s="15">
        <f t="shared" si="6"/>
        <v>2247667.1399999997</v>
      </c>
      <c r="F25" s="15">
        <f t="shared" si="6"/>
        <v>239394.09</v>
      </c>
      <c r="G25" s="15">
        <f t="shared" si="6"/>
        <v>239394.09</v>
      </c>
      <c r="H25" s="15">
        <f t="shared" si="6"/>
        <v>2008273.0499999996</v>
      </c>
    </row>
    <row r="26" spans="1:8" x14ac:dyDescent="0.2">
      <c r="A26" s="38"/>
      <c r="B26" s="42" t="s">
        <v>29</v>
      </c>
      <c r="C26" s="15">
        <v>1277667.1399999999</v>
      </c>
      <c r="D26" s="15">
        <v>970000</v>
      </c>
      <c r="E26" s="15">
        <f>C26+D26</f>
        <v>2247667.1399999997</v>
      </c>
      <c r="F26" s="15">
        <v>239394.09</v>
      </c>
      <c r="G26" s="15">
        <v>239394.09</v>
      </c>
      <c r="H26" s="15">
        <f t="shared" ref="H26:H34" si="7">E26-F26</f>
        <v>2008273.0499999996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144805547.52000001</v>
      </c>
      <c r="D42" s="23">
        <f t="shared" si="12"/>
        <v>23850630.82</v>
      </c>
      <c r="E42" s="23">
        <f t="shared" si="12"/>
        <v>168656178.34000003</v>
      </c>
      <c r="F42" s="23">
        <f t="shared" si="12"/>
        <v>46660724.739999995</v>
      </c>
      <c r="G42" s="23">
        <f t="shared" si="12"/>
        <v>46664576.739999995</v>
      </c>
      <c r="H42" s="23">
        <f t="shared" si="12"/>
        <v>121995453.59999998</v>
      </c>
    </row>
    <row r="43" spans="1:8" ht="12" x14ac:dyDescent="0.2">
      <c r="A43" s="63" t="s">
        <v>163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3" spans="1:8" ht="12.75" x14ac:dyDescent="0.2">
      <c r="A53" s="64" t="s">
        <v>164</v>
      </c>
      <c r="B53" s="65"/>
      <c r="C53" s="65"/>
      <c r="D53" s="65"/>
      <c r="H53" s="66" t="s">
        <v>165</v>
      </c>
    </row>
    <row r="54" spans="1:8" ht="12.75" x14ac:dyDescent="0.2">
      <c r="A54" s="64" t="s">
        <v>166</v>
      </c>
      <c r="B54" s="65"/>
      <c r="C54" s="65"/>
      <c r="D54" s="65"/>
      <c r="H54" s="66" t="s">
        <v>167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2019-06-21T19:48:32Z</cp:lastPrinted>
  <dcterms:created xsi:type="dcterms:W3CDTF">2014-02-10T03:37:14Z</dcterms:created>
  <dcterms:modified xsi:type="dcterms:W3CDTF">2019-06-21T19:52:31Z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